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tair 7024\Desktop\"/>
    </mc:Choice>
  </mc:AlternateContent>
  <xr:revisionPtr revIDLastSave="0" documentId="13_ncr:1_{20AD8C31-FC14-4266-AE9C-152964F7121F}" xr6:coauthVersionLast="45" xr6:coauthVersionMax="45" xr10:uidLastSave="{00000000-0000-0000-0000-000000000000}"/>
  <bookViews>
    <workbookView xWindow="-120" yWindow="-120" windowWidth="29040" windowHeight="15840" activeTab="2" xr2:uid="{753A8423-C97D-435C-AC81-B323330F92F3}"/>
  </bookViews>
  <sheets>
    <sheet name="Introduction" sheetId="6" r:id="rId1"/>
    <sheet name="Example" sheetId="1" r:id="rId2"/>
    <sheet name="Lighting Control Schedule" sheetId="7" r:id="rId3"/>
  </sheets>
  <definedNames>
    <definedName name="groups" localSheetId="2">'Lighting Control Schedule'!#REF!</definedName>
    <definedName name="groups">Example!#REF!</definedName>
    <definedName name="lamps" localSheetId="2">'Lighting Control Schedule'!#REF!</definedName>
    <definedName name="lamps">Example!#REF!</definedName>
    <definedName name="switches" localSheetId="2">'Lighting Control Schedule'!$D$10:$D$17</definedName>
    <definedName name="switches">Example!$D$10:$D$17</definedName>
    <definedName name="Switchlocs" localSheetId="2">'Lighting Control Schedule'!$Q$9:$T$22</definedName>
    <definedName name="Switchlocs">Example!$Q$9:$T$22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6" i="7" l="1"/>
  <c r="X17" i="7"/>
  <c r="X18" i="7"/>
  <c r="X19" i="7"/>
  <c r="W16" i="7"/>
  <c r="W17" i="7"/>
  <c r="W18" i="7"/>
  <c r="V19" i="7"/>
  <c r="W19" i="7" s="1"/>
  <c r="V20" i="7"/>
  <c r="X20" i="7" s="1"/>
  <c r="V21" i="7"/>
  <c r="W21" i="7" s="1"/>
  <c r="V22" i="7"/>
  <c r="W22" i="7" s="1"/>
  <c r="N28" i="7"/>
  <c r="N27" i="7"/>
  <c r="N26" i="7"/>
  <c r="N25" i="7"/>
  <c r="N24" i="7"/>
  <c r="N23" i="7"/>
  <c r="P22" i="7"/>
  <c r="N22" i="7"/>
  <c r="P21" i="7"/>
  <c r="N21" i="7"/>
  <c r="P20" i="7"/>
  <c r="N20" i="7"/>
  <c r="P19" i="7"/>
  <c r="N19" i="7"/>
  <c r="V18" i="7"/>
  <c r="P18" i="7"/>
  <c r="N18" i="7"/>
  <c r="V17" i="7"/>
  <c r="P17" i="7"/>
  <c r="N17" i="7"/>
  <c r="V16" i="7"/>
  <c r="P16" i="7"/>
  <c r="N16" i="7"/>
  <c r="V15" i="7"/>
  <c r="W15" i="7" s="1"/>
  <c r="P15" i="7"/>
  <c r="N15" i="7"/>
  <c r="V14" i="7"/>
  <c r="X14" i="7" s="1"/>
  <c r="P14" i="7"/>
  <c r="N14" i="7"/>
  <c r="V13" i="7"/>
  <c r="X13" i="7" s="1"/>
  <c r="P13" i="7"/>
  <c r="N13" i="7"/>
  <c r="V12" i="7"/>
  <c r="W12" i="7" s="1"/>
  <c r="P12" i="7"/>
  <c r="N12" i="7"/>
  <c r="V11" i="7"/>
  <c r="W11" i="7" s="1"/>
  <c r="P11" i="7"/>
  <c r="N11" i="7"/>
  <c r="V10" i="7"/>
  <c r="X10" i="7" s="1"/>
  <c r="P10" i="7"/>
  <c r="N10" i="7"/>
  <c r="V9" i="7"/>
  <c r="W9" i="7" s="1"/>
  <c r="P9" i="7"/>
  <c r="N9" i="7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V10" i="1"/>
  <c r="X10" i="1" s="1"/>
  <c r="V11" i="1"/>
  <c r="W11" i="1" s="1"/>
  <c r="V12" i="1"/>
  <c r="W12" i="1" s="1"/>
  <c r="V13" i="1"/>
  <c r="W13" i="1" s="1"/>
  <c r="V14" i="1"/>
  <c r="X14" i="1" s="1"/>
  <c r="V15" i="1"/>
  <c r="W15" i="1" s="1"/>
  <c r="V16" i="1"/>
  <c r="W16" i="1" s="1"/>
  <c r="V17" i="1"/>
  <c r="W17" i="1" s="1"/>
  <c r="V18" i="1"/>
  <c r="X18" i="1" s="1"/>
  <c r="V9" i="1"/>
  <c r="X9" i="1" s="1"/>
  <c r="N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9" i="1"/>
  <c r="X22" i="7" l="1"/>
  <c r="W20" i="7"/>
  <c r="X21" i="7"/>
  <c r="X12" i="7"/>
  <c r="X15" i="7"/>
  <c r="X11" i="7"/>
  <c r="W13" i="7"/>
  <c r="X9" i="7"/>
  <c r="W10" i="7"/>
  <c r="W14" i="7"/>
  <c r="W9" i="1"/>
  <c r="W18" i="1"/>
  <c r="W14" i="1"/>
  <c r="W10" i="1"/>
  <c r="X17" i="1"/>
  <c r="X13" i="1"/>
  <c r="X16" i="1"/>
  <c r="X12" i="1"/>
  <c r="X15" i="1"/>
  <c r="X11" i="1"/>
</calcChain>
</file>

<file path=xl/sharedStrings.xml><?xml version="1.0" encoding="utf-8"?>
<sst xmlns="http://schemas.openxmlformats.org/spreadsheetml/2006/main" count="255" uniqueCount="97">
  <si>
    <t>Light fittings</t>
  </si>
  <si>
    <t>Keycard</t>
  </si>
  <si>
    <t>Masterswitch</t>
  </si>
  <si>
    <t>Y</t>
  </si>
  <si>
    <t>Switched Locally</t>
  </si>
  <si>
    <t>Step 1:</t>
  </si>
  <si>
    <t>Step 2:</t>
  </si>
  <si>
    <t>Step 3:</t>
  </si>
  <si>
    <t>List your fittings</t>
  </si>
  <si>
    <t>Step 4:</t>
  </si>
  <si>
    <t>Master switch:</t>
  </si>
  <si>
    <t>N</t>
  </si>
  <si>
    <t>presence detector</t>
  </si>
  <si>
    <t>These are the groups in which your lights will come on and off together</t>
  </si>
  <si>
    <t>Which fittings are in which circuits</t>
  </si>
  <si>
    <t>Fitting Switched</t>
  </si>
  <si>
    <t>Name your circuits</t>
  </si>
  <si>
    <t>Circuits</t>
  </si>
  <si>
    <t>Switch Locations</t>
  </si>
  <si>
    <t>Step 4.5:</t>
  </si>
  <si>
    <t>List where the switches are</t>
  </si>
  <si>
    <t>Main door</t>
  </si>
  <si>
    <t>Bathroom Door</t>
  </si>
  <si>
    <t>Bedside (window)</t>
  </si>
  <si>
    <t>Bedside (inside)</t>
  </si>
  <si>
    <t>Desk</t>
  </si>
  <si>
    <t>C1-Bathroom main</t>
  </si>
  <si>
    <t>C2- Bathroom nightlight</t>
  </si>
  <si>
    <t>C3- Lobby</t>
  </si>
  <si>
    <t>C4-Main cuircuit</t>
  </si>
  <si>
    <t>C6-Bedroom nightlight</t>
  </si>
  <si>
    <t>L-01 Bathroom downlights</t>
  </si>
  <si>
    <t>L-02 bathroom LED</t>
  </si>
  <si>
    <t>L-10 Lobby downlight</t>
  </si>
  <si>
    <t>L-11 bedside lamp1</t>
  </si>
  <si>
    <t>L-12 bedside lamp2</t>
  </si>
  <si>
    <t>L-13 reading light 1</t>
  </si>
  <si>
    <t>L-14 reading light 2</t>
  </si>
  <si>
    <t>L-20 pendant</t>
  </si>
  <si>
    <t>L-21 Curtain LED</t>
  </si>
  <si>
    <t>L-22 desk lamp</t>
  </si>
  <si>
    <t>L-23 TV LED</t>
  </si>
  <si>
    <t>L-24 bed LED</t>
  </si>
  <si>
    <t>L-33 wardrobe light</t>
  </si>
  <si>
    <t>Select  type of masterswitch</t>
  </si>
  <si>
    <t>C5-Mood lights</t>
  </si>
  <si>
    <t>Circuit</t>
  </si>
  <si>
    <t>C7 Example</t>
  </si>
  <si>
    <t>L-44 example</t>
  </si>
  <si>
    <t>C8 Task</t>
  </si>
  <si>
    <t>Connection</t>
  </si>
  <si>
    <t>Spur</t>
  </si>
  <si>
    <t>Socket</t>
  </si>
  <si>
    <t>Built-in</t>
  </si>
  <si>
    <t>other</t>
  </si>
  <si>
    <t>List where the circuits are controlled from</t>
  </si>
  <si>
    <r>
      <t xml:space="preserve">Caution:
</t>
    </r>
    <r>
      <rPr>
        <sz val="11"/>
        <color theme="1"/>
        <rFont val="Calibri"/>
        <family val="2"/>
        <scheme val="minor"/>
      </rPr>
      <t>Double Switching</t>
    </r>
  </si>
  <si>
    <t>N/A</t>
  </si>
  <si>
    <t>`</t>
  </si>
  <si>
    <t>Arrangement</t>
  </si>
  <si>
    <t>1x 4 gang plate plus keycard</t>
  </si>
  <si>
    <t>2 gang switch</t>
  </si>
  <si>
    <t>One way</t>
  </si>
  <si>
    <t xml:space="preserve">two way </t>
  </si>
  <si>
    <t>three way</t>
  </si>
  <si>
    <t>four way</t>
  </si>
  <si>
    <t>text</t>
  </si>
  <si>
    <t>Step 5:</t>
  </si>
  <si>
    <t>Step 6:</t>
  </si>
  <si>
    <t>Switched from:</t>
  </si>
  <si>
    <t>groupd of switches</t>
  </si>
  <si>
    <t>No Master</t>
  </si>
  <si>
    <t>Try to avoid groups of more than 4</t>
  </si>
  <si>
    <t>Project / guestroom</t>
  </si>
  <si>
    <t>Version:</t>
  </si>
  <si>
    <t>Date:</t>
  </si>
  <si>
    <t>Designer:</t>
  </si>
  <si>
    <t>This spreadsheet is intended to help designers, clients and owners clearly understand the lighting design of guestrooms.</t>
  </si>
  <si>
    <t>Please read 7024's guide  "Guestroomm Light Switching - How Not To Screw It Up"  for guidance of common issues to avoid.</t>
  </si>
  <si>
    <t>Please check all outputs carefull, no repsonibility is taken for errors in this document or any issues that may arrise</t>
  </si>
  <si>
    <t>www.7024.co.uk</t>
  </si>
  <si>
    <t>info@7024.co.uk</t>
  </si>
  <si>
    <t xml:space="preserve">7024 is a specialist hospitality deisgn conultancy formed to guide owners, designers and brands. </t>
  </si>
  <si>
    <t>Controlled 
by master</t>
  </si>
  <si>
    <t>Switched 
on fitting</t>
  </si>
  <si>
    <r>
      <t xml:space="preserve">Caution:
</t>
    </r>
    <r>
      <rPr>
        <sz val="11"/>
        <color theme="1"/>
        <rFont val="Calibri"/>
        <family val="2"/>
        <scheme val="minor"/>
      </rPr>
      <t>Double 
Switching</t>
    </r>
  </si>
  <si>
    <t>number of
 switches</t>
  </si>
  <si>
    <t>plus 
masterswitch</t>
  </si>
  <si>
    <t>2x  2 Gang switches</t>
  </si>
  <si>
    <t>Additional Notes</t>
  </si>
  <si>
    <t>Master switches should be clear to the guest</t>
  </si>
  <si>
    <r>
      <t xml:space="preserve">
</t>
    </r>
    <r>
      <rPr>
        <b/>
        <sz val="11"/>
        <color theme="1"/>
        <rFont val="Calibri"/>
        <family val="2"/>
        <scheme val="minor"/>
      </rPr>
      <t>fitting Switched</t>
    </r>
    <r>
      <rPr>
        <sz val="11"/>
        <color theme="1"/>
        <rFont val="Calibri"/>
        <family val="2"/>
        <scheme val="minor"/>
      </rPr>
      <t xml:space="preserve"> requires  a spur/outlet</t>
    </r>
  </si>
  <si>
    <t xml:space="preserve">fill in yellow cells. </t>
  </si>
  <si>
    <t>C1-Example</t>
  </si>
  <si>
    <t>Main door Example</t>
  </si>
  <si>
    <t>L-01 Example Lamp</t>
  </si>
  <si>
    <t>Master Located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</si>
</sst>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0" fillId="2" borderId="3" xfId="0" applyFill="1" applyBorder="1"/>
    <xf numFmtId="0" fontId="0" fillId="0" borderId="4" xfId="0" applyFill="1" applyBorder="1"/>
    <xf numFmtId="0" fontId="0" fillId="0" borderId="3" xfId="0" applyFill="1" applyBorder="1"/>
    <xf numFmtId="0" fontId="0" fillId="0" borderId="0" xfId="0" applyFill="1"/>
    <xf numFmtId="0" fontId="1" fillId="0" borderId="9" xfId="0" applyFont="1" applyFill="1" applyBorder="1"/>
    <xf numFmtId="0" fontId="0" fillId="0" borderId="0" xfId="0" applyBorder="1"/>
    <xf numFmtId="0" fontId="0" fillId="4" borderId="3" xfId="0" applyFill="1" applyBorder="1"/>
    <xf numFmtId="0" fontId="1" fillId="0" borderId="0" xfId="0" applyFont="1" applyBorder="1" applyAlignment="1">
      <alignment horizontal="center" textRotation="9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 vertical="top"/>
    </xf>
    <xf numFmtId="0" fontId="6" fillId="0" borderId="0" xfId="0" applyFont="1"/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0" borderId="13" xfId="0" applyFont="1" applyBorder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0" borderId="0" xfId="0" applyFont="1" applyBorder="1" applyAlignment="1">
      <alignment horizontal="center" textRotation="90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3" borderId="5" xfId="0" applyFont="1" applyFill="1" applyBorder="1"/>
    <xf numFmtId="0" fontId="5" fillId="3" borderId="4" xfId="0" applyFont="1" applyFill="1" applyBorder="1" applyAlignment="1">
      <alignment vertical="top" wrapText="1"/>
    </xf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5" fillId="3" borderId="14" xfId="0" applyFont="1" applyFill="1" applyBorder="1" applyAlignment="1">
      <alignment vertical="top"/>
    </xf>
    <xf numFmtId="0" fontId="5" fillId="3" borderId="9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0" fontId="4" fillId="3" borderId="0" xfId="0" applyFont="1" applyFill="1"/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0" xfId="1" applyAlignment="1">
      <alignment wrapText="1"/>
    </xf>
    <xf numFmtId="0" fontId="0" fillId="5" borderId="10" xfId="0" applyFill="1" applyBorder="1"/>
    <xf numFmtId="0" fontId="0" fillId="5" borderId="11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14" xfId="0" applyFill="1" applyBorder="1"/>
    <xf numFmtId="0" fontId="0" fillId="5" borderId="9" xfId="0" applyFill="1" applyBorder="1"/>
    <xf numFmtId="0" fontId="0" fillId="5" borderId="15" xfId="0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5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</cellXfs>
  <cellStyles count="2">
    <cellStyle name="Hyperlink" xfId="1" builtinId="8"/>
    <cellStyle name="Normal" xfId="0" builtinId="0"/>
  </cellStyles>
  <dxfs count="10">
    <dxf>
      <fill>
        <patternFill>
          <bgColor rgb="FF00B0F0"/>
        </patternFill>
      </fill>
    </dxf>
    <dxf>
      <font>
        <color theme="2"/>
      </font>
      <fill>
        <patternFill>
          <bgColor theme="2" tint="-9.9948118533890809E-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00B0F0"/>
        </patternFill>
      </fill>
    </dxf>
    <dxf>
      <font>
        <color theme="2"/>
      </font>
      <fill>
        <patternFill>
          <bgColor theme="2" tint="-9.9948118533890809E-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D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4</xdr:row>
      <xdr:rowOff>152400</xdr:rowOff>
    </xdr:from>
    <xdr:to>
      <xdr:col>8</xdr:col>
      <xdr:colOff>604445</xdr:colOff>
      <xdr:row>8</xdr:row>
      <xdr:rowOff>447675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A89FA8-4271-4330-96F2-49F235CF3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68" b="16513"/>
        <a:stretch/>
      </xdr:blipFill>
      <xdr:spPr>
        <a:xfrm>
          <a:off x="5048250" y="914400"/>
          <a:ext cx="3242870" cy="143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104775</xdr:colOff>
      <xdr:row>28</xdr:row>
      <xdr:rowOff>333375</xdr:rowOff>
    </xdr:from>
    <xdr:ext cx="2686049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1B2DCE-EDA8-4B86-9A84-643E01F11F1D}"/>
            </a:ext>
          </a:extLst>
        </xdr:cNvPr>
        <xdr:cNvSpPr txBox="1"/>
      </xdr:nvSpPr>
      <xdr:spPr>
        <a:xfrm>
          <a:off x="8505825" y="6896100"/>
          <a:ext cx="2686049" cy="6090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/>
            <a:t>Double Switching</a:t>
          </a:r>
          <a:r>
            <a:rPr lang="en-GB" sz="1100"/>
            <a:t>: When a light is switched locally </a:t>
          </a:r>
          <a:r>
            <a:rPr lang="en-GB" sz="1100" b="1"/>
            <a:t>and</a:t>
          </a:r>
          <a:r>
            <a:rPr lang="en-GB" sz="1100"/>
            <a:t> by a circuit, one switch can over-ride the other and confuse the guest.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104775</xdr:colOff>
      <xdr:row>28</xdr:row>
      <xdr:rowOff>333375</xdr:rowOff>
    </xdr:from>
    <xdr:ext cx="2686049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C90DC6-C2DE-41B1-AE4E-84A7B86DB590}"/>
            </a:ext>
          </a:extLst>
        </xdr:cNvPr>
        <xdr:cNvSpPr txBox="1"/>
      </xdr:nvSpPr>
      <xdr:spPr>
        <a:xfrm>
          <a:off x="8724900" y="6972300"/>
          <a:ext cx="2686049" cy="6090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/>
            <a:t>Double Switching</a:t>
          </a:r>
          <a:r>
            <a:rPr lang="en-GB" sz="1100"/>
            <a:t>: When a light is switched locally </a:t>
          </a:r>
          <a:r>
            <a:rPr lang="en-GB" sz="1100" b="1"/>
            <a:t>and</a:t>
          </a:r>
          <a:r>
            <a:rPr lang="en-GB" sz="1100"/>
            <a:t> by a circuit, one switch can over-ride the other and confuse the guest.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7024.co.uk" TargetMode="External"/><Relationship Id="rId1" Type="http://schemas.openxmlformats.org/officeDocument/2006/relationships/hyperlink" Target="http://www.7024.co.u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282F-F710-4359-9EDF-7C27236D6AD1}">
  <dimension ref="B6:B22"/>
  <sheetViews>
    <sheetView workbookViewId="0">
      <selection activeCell="B19" sqref="B19"/>
    </sheetView>
  </sheetViews>
  <sheetFormatPr defaultRowHeight="15" x14ac:dyDescent="0.25"/>
  <cols>
    <col min="1" max="1" width="11.28515625" customWidth="1"/>
    <col min="2" max="2" width="49.140625" style="53" customWidth="1"/>
  </cols>
  <sheetData>
    <row r="6" spans="2:2" ht="45" x14ac:dyDescent="0.25">
      <c r="B6" s="53" t="s">
        <v>77</v>
      </c>
    </row>
    <row r="9" spans="2:2" ht="45" x14ac:dyDescent="0.25">
      <c r="B9" s="53" t="s">
        <v>78</v>
      </c>
    </row>
    <row r="12" spans="2:2" ht="30" x14ac:dyDescent="0.25">
      <c r="B12" s="53" t="s">
        <v>82</v>
      </c>
    </row>
    <row r="14" spans="2:2" x14ac:dyDescent="0.25">
      <c r="B14" s="55" t="s">
        <v>80</v>
      </c>
    </row>
    <row r="15" spans="2:2" x14ac:dyDescent="0.25">
      <c r="B15" s="55" t="s">
        <v>81</v>
      </c>
    </row>
    <row r="22" spans="2:2" ht="24.75" x14ac:dyDescent="0.25">
      <c r="B22" s="54" t="s">
        <v>79</v>
      </c>
    </row>
  </sheetData>
  <hyperlinks>
    <hyperlink ref="B14" r:id="rId1" xr:uid="{31EB788F-89A0-40F4-B636-6FE492AFA85A}"/>
    <hyperlink ref="B15" r:id="rId2" xr:uid="{C6A0463D-5979-4744-8C07-1E554BC7E3D7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7DBF-170C-4327-A6C3-F2BD7A7D4A10}">
  <dimension ref="B2:Y45"/>
  <sheetViews>
    <sheetView topLeftCell="A7" workbookViewId="0">
      <selection activeCell="Y29" sqref="Y29"/>
    </sheetView>
  </sheetViews>
  <sheetFormatPr defaultRowHeight="15" x14ac:dyDescent="0.25"/>
  <cols>
    <col min="1" max="1" width="4.42578125" customWidth="1"/>
    <col min="2" max="2" width="19.42578125" customWidth="1"/>
    <col min="3" max="3" width="4.42578125" customWidth="1"/>
    <col min="4" max="4" width="25.42578125" customWidth="1"/>
    <col min="5" max="5" width="4.42578125" customWidth="1"/>
    <col min="6" max="6" width="25.42578125" customWidth="1"/>
    <col min="7" max="7" width="4.42578125" customWidth="1"/>
    <col min="8" max="8" width="28.7109375" customWidth="1"/>
    <col min="9" max="9" width="4.5703125" style="10" customWidth="1"/>
    <col min="10" max="10" width="8" customWidth="1"/>
    <col min="11" max="11" width="7.42578125" customWidth="1"/>
    <col min="12" max="12" width="12.5703125" customWidth="1"/>
    <col min="13" max="13" width="24" style="4" customWidth="1"/>
    <col min="14" max="14" width="7.28515625" style="4" customWidth="1"/>
    <col min="15" max="15" width="4.42578125" customWidth="1"/>
    <col min="16" max="16" width="25.42578125" customWidth="1"/>
    <col min="17" max="20" width="20" customWidth="1"/>
    <col min="21" max="21" width="5.42578125" customWidth="1"/>
    <col min="22" max="22" width="20.140625" customWidth="1"/>
    <col min="25" max="25" width="43" customWidth="1"/>
  </cols>
  <sheetData>
    <row r="2" spans="2:25" x14ac:dyDescent="0.25">
      <c r="B2" s="56" t="s">
        <v>73</v>
      </c>
      <c r="C2" s="57"/>
      <c r="D2" s="57"/>
      <c r="E2" s="57"/>
      <c r="F2" s="57"/>
      <c r="G2" s="58"/>
      <c r="H2" s="59"/>
      <c r="I2" s="59"/>
      <c r="J2" s="59"/>
      <c r="K2" s="59"/>
      <c r="L2" s="60"/>
    </row>
    <row r="3" spans="2:25" x14ac:dyDescent="0.25">
      <c r="B3" s="61" t="s">
        <v>74</v>
      </c>
      <c r="C3" s="62"/>
      <c r="D3" s="62" t="s">
        <v>75</v>
      </c>
      <c r="E3" s="62"/>
      <c r="F3" s="62" t="s">
        <v>76</v>
      </c>
      <c r="G3" s="61"/>
      <c r="H3" s="62"/>
      <c r="I3" s="62"/>
      <c r="J3" s="62"/>
      <c r="K3" s="62"/>
      <c r="L3" s="63"/>
    </row>
    <row r="5" spans="2:25" ht="26.25" x14ac:dyDescent="0.4">
      <c r="B5" s="38" t="s">
        <v>5</v>
      </c>
      <c r="C5" s="5"/>
      <c r="D5" s="38" t="s">
        <v>6</v>
      </c>
      <c r="E5" s="5"/>
      <c r="F5" s="38" t="s">
        <v>7</v>
      </c>
      <c r="G5" s="5"/>
      <c r="H5" s="38" t="s">
        <v>9</v>
      </c>
      <c r="I5" s="50"/>
      <c r="J5" s="40" t="s">
        <v>19</v>
      </c>
      <c r="K5" s="41"/>
      <c r="L5" s="41"/>
      <c r="M5" s="41"/>
      <c r="N5" s="42"/>
      <c r="O5" s="5"/>
      <c r="P5" s="40" t="s">
        <v>67</v>
      </c>
      <c r="Q5" s="41"/>
      <c r="R5" s="41"/>
      <c r="S5" s="41"/>
      <c r="T5" s="42"/>
      <c r="V5" s="40" t="s">
        <v>68</v>
      </c>
      <c r="W5" s="41"/>
      <c r="X5" s="41"/>
      <c r="Y5" s="42"/>
    </row>
    <row r="6" spans="2:25" ht="25.5" x14ac:dyDescent="0.25">
      <c r="B6" s="39" t="s">
        <v>44</v>
      </c>
      <c r="C6" s="6"/>
      <c r="D6" s="39" t="s">
        <v>16</v>
      </c>
      <c r="E6" s="6"/>
      <c r="F6" s="39" t="s">
        <v>20</v>
      </c>
      <c r="G6" s="6"/>
      <c r="H6" s="39" t="s">
        <v>8</v>
      </c>
      <c r="I6" s="51"/>
      <c r="J6" s="43" t="s">
        <v>14</v>
      </c>
      <c r="K6" s="44"/>
      <c r="L6" s="44"/>
      <c r="M6" s="44"/>
      <c r="N6" s="45"/>
      <c r="O6" s="6"/>
      <c r="P6" s="49" t="s">
        <v>55</v>
      </c>
      <c r="Q6" s="44"/>
      <c r="R6" s="44"/>
      <c r="S6" s="44"/>
      <c r="T6" s="45"/>
      <c r="V6" s="43" t="s">
        <v>14</v>
      </c>
      <c r="W6" s="44"/>
      <c r="X6" s="44"/>
      <c r="Y6" s="45"/>
    </row>
    <row r="7" spans="2:25" ht="38.25" x14ac:dyDescent="0.25">
      <c r="B7" s="52" t="s">
        <v>92</v>
      </c>
      <c r="C7" s="6"/>
      <c r="D7" s="39" t="s">
        <v>13</v>
      </c>
      <c r="E7" s="6"/>
      <c r="F7" s="39" t="s">
        <v>70</v>
      </c>
      <c r="G7" s="6"/>
      <c r="H7" s="39"/>
      <c r="I7" s="51"/>
      <c r="J7" s="46"/>
      <c r="K7" s="47"/>
      <c r="L7" s="47"/>
      <c r="M7" s="47"/>
      <c r="N7" s="48"/>
      <c r="O7" s="6"/>
      <c r="P7" s="49"/>
      <c r="Q7" s="44"/>
      <c r="R7" s="44"/>
      <c r="S7" s="44"/>
      <c r="T7" s="45"/>
      <c r="V7" s="46"/>
      <c r="W7" s="47"/>
      <c r="X7" s="47"/>
      <c r="Y7" s="48"/>
    </row>
    <row r="8" spans="2:25" ht="72" customHeight="1" thickBot="1" x14ac:dyDescent="0.4">
      <c r="B8" s="19" t="s">
        <v>10</v>
      </c>
      <c r="D8" s="19" t="s">
        <v>17</v>
      </c>
      <c r="E8" s="3"/>
      <c r="F8" s="19" t="s">
        <v>18</v>
      </c>
      <c r="H8" s="19" t="s">
        <v>0</v>
      </c>
      <c r="I8" s="11"/>
      <c r="J8" s="69" t="s">
        <v>83</v>
      </c>
      <c r="K8" s="69" t="s">
        <v>84</v>
      </c>
      <c r="L8" s="69" t="s">
        <v>50</v>
      </c>
      <c r="M8" s="69" t="s">
        <v>46</v>
      </c>
      <c r="N8" s="70" t="s">
        <v>85</v>
      </c>
      <c r="O8" s="3"/>
      <c r="P8" s="14" t="s">
        <v>46</v>
      </c>
      <c r="Q8" s="19" t="s">
        <v>69</v>
      </c>
      <c r="R8" s="19"/>
      <c r="S8" s="19"/>
      <c r="T8" s="19"/>
      <c r="V8" s="64" t="s">
        <v>18</v>
      </c>
      <c r="W8" s="27" t="s">
        <v>86</v>
      </c>
      <c r="X8" s="27" t="s">
        <v>87</v>
      </c>
      <c r="Y8" s="65" t="s">
        <v>59</v>
      </c>
    </row>
    <row r="9" spans="2:25" x14ac:dyDescent="0.25">
      <c r="B9" s="7" t="s">
        <v>71</v>
      </c>
      <c r="D9" s="13" t="s">
        <v>15</v>
      </c>
      <c r="F9" s="7" t="s">
        <v>21</v>
      </c>
      <c r="G9" t="s">
        <v>58</v>
      </c>
      <c r="H9" s="7" t="s">
        <v>31</v>
      </c>
      <c r="I9" s="8"/>
      <c r="J9" s="20" t="s">
        <v>3</v>
      </c>
      <c r="K9" s="20"/>
      <c r="L9" s="7" t="s">
        <v>53</v>
      </c>
      <c r="M9" s="7" t="s">
        <v>26</v>
      </c>
      <c r="N9" s="21" t="str">
        <f>IF(AND(K9="Y",M9&lt;&gt;""),"!","")</f>
        <v/>
      </c>
      <c r="P9" s="24" t="str">
        <f>IF(D10&lt;&gt;"",(D10),"")</f>
        <v>C1-Bathroom main</v>
      </c>
      <c r="Q9" s="7" t="s">
        <v>22</v>
      </c>
      <c r="R9" s="7"/>
      <c r="S9" s="7"/>
      <c r="T9" s="7"/>
      <c r="V9" s="30" t="str">
        <f>IF(F9&lt;&gt;"",(F9),"")</f>
        <v>Main door</v>
      </c>
      <c r="W9" s="31">
        <f>IF(V9&lt;&gt;"",COUNTIF($Q$9:$T$22,"="&amp;F9),"")</f>
        <v>4</v>
      </c>
      <c r="X9" s="32" t="str">
        <f>IF(V9=$F$25,"Y","")</f>
        <v>Y</v>
      </c>
      <c r="Y9" s="71" t="s">
        <v>60</v>
      </c>
    </row>
    <row r="10" spans="2:25" x14ac:dyDescent="0.25">
      <c r="D10" s="7" t="s">
        <v>26</v>
      </c>
      <c r="F10" s="7" t="s">
        <v>22</v>
      </c>
      <c r="H10" s="7" t="s">
        <v>32</v>
      </c>
      <c r="I10" s="9"/>
      <c r="J10" s="20" t="s">
        <v>11</v>
      </c>
      <c r="K10" s="20"/>
      <c r="L10" s="7" t="s">
        <v>53</v>
      </c>
      <c r="M10" s="7" t="s">
        <v>27</v>
      </c>
      <c r="N10" s="20" t="str">
        <f t="shared" ref="N10:N28" si="0">IF(AND(K10="Y",M10&lt;&gt;""),"!","")</f>
        <v/>
      </c>
      <c r="P10" s="25" t="str">
        <f t="shared" ref="P10:P22" si="1">IF(D11&lt;&gt;"",(D11),"")</f>
        <v>C2- Bathroom nightlight</v>
      </c>
      <c r="Q10" s="7" t="s">
        <v>22</v>
      </c>
      <c r="R10" s="7"/>
      <c r="S10" s="7"/>
      <c r="T10" s="7"/>
      <c r="V10" s="33" t="str">
        <f t="shared" ref="V10:V22" si="2">IF(F10&lt;&gt;"",(F10),"")</f>
        <v>Bathroom Door</v>
      </c>
      <c r="W10" s="29">
        <f>IF(V10&lt;&gt;"",COUNTIF($Q$9:$T$22,"="&amp;F10),"")</f>
        <v>2</v>
      </c>
      <c r="X10" s="34" t="str">
        <f>IF(V10=$F$25,"Y","")</f>
        <v/>
      </c>
      <c r="Y10" s="72" t="s">
        <v>61</v>
      </c>
    </row>
    <row r="11" spans="2:25" x14ac:dyDescent="0.25">
      <c r="D11" s="7" t="s">
        <v>27</v>
      </c>
      <c r="F11" s="7" t="s">
        <v>23</v>
      </c>
      <c r="H11" s="7" t="s">
        <v>33</v>
      </c>
      <c r="I11" s="9"/>
      <c r="J11" s="20" t="s">
        <v>3</v>
      </c>
      <c r="K11" s="20"/>
      <c r="L11" s="7" t="s">
        <v>53</v>
      </c>
      <c r="M11" s="7" t="s">
        <v>28</v>
      </c>
      <c r="N11" s="20" t="str">
        <f t="shared" si="0"/>
        <v/>
      </c>
      <c r="P11" s="25" t="str">
        <f t="shared" si="1"/>
        <v>C3- Lobby</v>
      </c>
      <c r="Q11" s="7" t="s">
        <v>21</v>
      </c>
      <c r="R11" s="7" t="s">
        <v>23</v>
      </c>
      <c r="S11" s="7" t="s">
        <v>24</v>
      </c>
      <c r="T11" s="7"/>
      <c r="V11" s="33" t="str">
        <f t="shared" si="2"/>
        <v>Bedside (window)</v>
      </c>
      <c r="W11" s="29">
        <f>IF(V11&lt;&gt;"",COUNTIF($Q$9:$T$22,"="&amp;F11),"")</f>
        <v>4</v>
      </c>
      <c r="X11" s="34" t="str">
        <f>IF(V11=$F$25,"Y","")</f>
        <v/>
      </c>
      <c r="Y11" s="72" t="s">
        <v>88</v>
      </c>
    </row>
    <row r="12" spans="2:25" x14ac:dyDescent="0.25">
      <c r="D12" s="7" t="s">
        <v>28</v>
      </c>
      <c r="F12" s="7" t="s">
        <v>24</v>
      </c>
      <c r="H12" s="7" t="s">
        <v>34</v>
      </c>
      <c r="I12" s="9"/>
      <c r="J12" s="20" t="s">
        <v>3</v>
      </c>
      <c r="K12" s="20"/>
      <c r="L12" s="7" t="s">
        <v>53</v>
      </c>
      <c r="M12" s="7" t="s">
        <v>29</v>
      </c>
      <c r="N12" s="20" t="str">
        <f t="shared" si="0"/>
        <v/>
      </c>
      <c r="P12" s="25" t="str">
        <f t="shared" si="1"/>
        <v>C4-Main cuircuit</v>
      </c>
      <c r="Q12" s="7" t="s">
        <v>21</v>
      </c>
      <c r="R12" s="7" t="s">
        <v>23</v>
      </c>
      <c r="S12" s="7" t="s">
        <v>24</v>
      </c>
      <c r="T12" s="7"/>
      <c r="V12" s="33" t="str">
        <f t="shared" si="2"/>
        <v>Bedside (inside)</v>
      </c>
      <c r="W12" s="29">
        <f>IF(V12&lt;&gt;"",COUNTIF($Q$9:$T$22,"="&amp;F12),"")</f>
        <v>5</v>
      </c>
      <c r="X12" s="34" t="str">
        <f>IF(V12=$F$25,"Y","")</f>
        <v/>
      </c>
      <c r="Y12" s="72" t="s">
        <v>66</v>
      </c>
    </row>
    <row r="13" spans="2:25" x14ac:dyDescent="0.25">
      <c r="D13" s="7" t="s">
        <v>29</v>
      </c>
      <c r="F13" s="7" t="s">
        <v>25</v>
      </c>
      <c r="H13" s="7" t="s">
        <v>35</v>
      </c>
      <c r="I13" s="9"/>
      <c r="J13" s="20" t="s">
        <v>3</v>
      </c>
      <c r="K13" s="20"/>
      <c r="L13" s="7" t="s">
        <v>53</v>
      </c>
      <c r="M13" s="7" t="s">
        <v>29</v>
      </c>
      <c r="N13" s="20" t="str">
        <f t="shared" si="0"/>
        <v/>
      </c>
      <c r="P13" s="25" t="str">
        <f t="shared" si="1"/>
        <v>C5-Mood lights</v>
      </c>
      <c r="Q13" s="7" t="s">
        <v>21</v>
      </c>
      <c r="R13" s="7" t="s">
        <v>23</v>
      </c>
      <c r="S13" s="7" t="s">
        <v>24</v>
      </c>
      <c r="T13" s="7"/>
      <c r="V13" s="33" t="str">
        <f t="shared" si="2"/>
        <v>Desk</v>
      </c>
      <c r="W13" s="29">
        <f>IF(V13&lt;&gt;"",COUNTIF($Q$9:$T$22,"="&amp;F13),"")</f>
        <v>1</v>
      </c>
      <c r="X13" s="34" t="str">
        <f>IF(V13=$F$25,"Y","")</f>
        <v/>
      </c>
      <c r="Y13" s="72" t="s">
        <v>66</v>
      </c>
    </row>
    <row r="14" spans="2:25" x14ac:dyDescent="0.25">
      <c r="D14" s="7" t="s">
        <v>45</v>
      </c>
      <c r="F14" s="7" t="s">
        <v>57</v>
      </c>
      <c r="H14" s="7" t="s">
        <v>36</v>
      </c>
      <c r="I14" s="9"/>
      <c r="J14" s="20" t="s">
        <v>3</v>
      </c>
      <c r="K14" s="20" t="s">
        <v>3</v>
      </c>
      <c r="L14" s="7" t="s">
        <v>53</v>
      </c>
      <c r="M14" s="7"/>
      <c r="N14" s="20" t="str">
        <f t="shared" si="0"/>
        <v/>
      </c>
      <c r="P14" s="25" t="str">
        <f t="shared" si="1"/>
        <v>C6-Bedroom nightlight</v>
      </c>
      <c r="Q14" s="7" t="s">
        <v>21</v>
      </c>
      <c r="R14" s="7" t="s">
        <v>23</v>
      </c>
      <c r="S14" s="7" t="s">
        <v>24</v>
      </c>
      <c r="T14" s="7"/>
      <c r="V14" s="33" t="str">
        <f t="shared" si="2"/>
        <v>N/A</v>
      </c>
      <c r="W14" s="29">
        <f>IF(V14&lt;&gt;"",COUNTIF($Q$9:$T$22,"="&amp;F14),"")</f>
        <v>0</v>
      </c>
      <c r="X14" s="34" t="str">
        <f>IF(V14=$F$25,"Y","")</f>
        <v/>
      </c>
      <c r="Y14" s="72" t="s">
        <v>66</v>
      </c>
    </row>
    <row r="15" spans="2:25" x14ac:dyDescent="0.25">
      <c r="D15" s="7" t="s">
        <v>30</v>
      </c>
      <c r="F15" s="7"/>
      <c r="H15" s="7" t="s">
        <v>37</v>
      </c>
      <c r="I15" s="9"/>
      <c r="J15" s="20" t="s">
        <v>3</v>
      </c>
      <c r="K15" s="20" t="s">
        <v>3</v>
      </c>
      <c r="L15" s="7" t="s">
        <v>53</v>
      </c>
      <c r="M15" s="7"/>
      <c r="N15" s="20" t="str">
        <f t="shared" si="0"/>
        <v/>
      </c>
      <c r="P15" s="25" t="str">
        <f t="shared" si="1"/>
        <v>C7 Example</v>
      </c>
      <c r="Q15" s="7" t="s">
        <v>24</v>
      </c>
      <c r="R15" s="7"/>
      <c r="S15" s="7"/>
      <c r="T15" s="7"/>
      <c r="V15" s="33" t="str">
        <f t="shared" si="2"/>
        <v/>
      </c>
      <c r="W15" s="29" t="str">
        <f>IF(V15&lt;&gt;"",COUNTIF($Q$9:$T$22,"="&amp;F15),"")</f>
        <v/>
      </c>
      <c r="X15" s="34" t="str">
        <f>IF(V15=$F$25,"Y","")</f>
        <v/>
      </c>
      <c r="Y15" s="72"/>
    </row>
    <row r="16" spans="2:25" x14ac:dyDescent="0.25">
      <c r="D16" s="7" t="s">
        <v>47</v>
      </c>
      <c r="F16" s="7"/>
      <c r="H16" s="7" t="s">
        <v>38</v>
      </c>
      <c r="I16" s="9"/>
      <c r="J16" s="20" t="s">
        <v>3</v>
      </c>
      <c r="K16" s="20"/>
      <c r="L16" s="7" t="s">
        <v>53</v>
      </c>
      <c r="M16" s="7" t="s">
        <v>29</v>
      </c>
      <c r="N16" s="20" t="str">
        <f t="shared" si="0"/>
        <v/>
      </c>
      <c r="P16" s="25" t="str">
        <f t="shared" si="1"/>
        <v>C8 Task</v>
      </c>
      <c r="Q16" s="7" t="s">
        <v>25</v>
      </c>
      <c r="R16" s="7"/>
      <c r="S16" s="7"/>
      <c r="T16" s="7"/>
      <c r="V16" s="33" t="str">
        <f t="shared" si="2"/>
        <v/>
      </c>
      <c r="W16" s="29" t="str">
        <f>IF(V16&lt;&gt;"",COUNTIF($Q$9:$T$22,"="&amp;F16),"")</f>
        <v/>
      </c>
      <c r="X16" s="34" t="str">
        <f>IF(V16=$F$25,"Y","")</f>
        <v/>
      </c>
      <c r="Y16" s="72"/>
    </row>
    <row r="17" spans="2:25" x14ac:dyDescent="0.25">
      <c r="D17" s="7" t="s">
        <v>49</v>
      </c>
      <c r="F17" s="7"/>
      <c r="H17" s="7" t="s">
        <v>39</v>
      </c>
      <c r="I17" s="9"/>
      <c r="J17" s="20" t="s">
        <v>3</v>
      </c>
      <c r="K17" s="20"/>
      <c r="L17" s="7" t="s">
        <v>53</v>
      </c>
      <c r="M17" s="7" t="s">
        <v>45</v>
      </c>
      <c r="N17" s="20" t="str">
        <f t="shared" si="0"/>
        <v/>
      </c>
      <c r="P17" s="25" t="str">
        <f t="shared" si="1"/>
        <v/>
      </c>
      <c r="Q17" s="7"/>
      <c r="R17" s="7"/>
      <c r="S17" s="7"/>
      <c r="T17" s="7"/>
      <c r="V17" s="33" t="str">
        <f t="shared" si="2"/>
        <v/>
      </c>
      <c r="W17" s="29" t="str">
        <f>IF(V17&lt;&gt;"",COUNTIF($Q$9:$T$22,"="&amp;F17),"")</f>
        <v/>
      </c>
      <c r="X17" s="34" t="str">
        <f>IF(V17=$F$25,"Y","")</f>
        <v/>
      </c>
      <c r="Y17" s="72"/>
    </row>
    <row r="18" spans="2:25" ht="15.75" thickBot="1" x14ac:dyDescent="0.3">
      <c r="D18" s="7"/>
      <c r="F18" s="7"/>
      <c r="H18" s="7" t="s">
        <v>40</v>
      </c>
      <c r="I18" s="9"/>
      <c r="J18" s="20" t="s">
        <v>3</v>
      </c>
      <c r="K18" s="20"/>
      <c r="L18" s="7" t="s">
        <v>51</v>
      </c>
      <c r="M18" s="7" t="s">
        <v>49</v>
      </c>
      <c r="N18" s="20" t="str">
        <f t="shared" si="0"/>
        <v/>
      </c>
      <c r="P18" s="25" t="str">
        <f t="shared" si="1"/>
        <v/>
      </c>
      <c r="Q18" s="7"/>
      <c r="R18" s="7"/>
      <c r="S18" s="7"/>
      <c r="T18" s="7"/>
      <c r="V18" s="35" t="str">
        <f t="shared" si="2"/>
        <v/>
      </c>
      <c r="W18" s="36" t="str">
        <f>IF(V18&lt;&gt;"",COUNTIF($Q$9:$T$22,"="&amp;F18),"")</f>
        <v/>
      </c>
      <c r="X18" s="37" t="str">
        <f>IF(V18=$F$25,"Y","")</f>
        <v/>
      </c>
      <c r="Y18" s="73"/>
    </row>
    <row r="19" spans="2:25" x14ac:dyDescent="0.25">
      <c r="D19" s="7"/>
      <c r="H19" s="7" t="s">
        <v>41</v>
      </c>
      <c r="I19" s="9"/>
      <c r="J19" s="20" t="s">
        <v>3</v>
      </c>
      <c r="K19" s="20"/>
      <c r="L19" s="7" t="s">
        <v>53</v>
      </c>
      <c r="M19" s="7" t="s">
        <v>45</v>
      </c>
      <c r="N19" s="20" t="str">
        <f t="shared" si="0"/>
        <v/>
      </c>
      <c r="P19" s="25" t="str">
        <f t="shared" si="1"/>
        <v/>
      </c>
      <c r="Q19" s="7"/>
      <c r="R19" s="7"/>
      <c r="S19" s="7"/>
      <c r="T19" s="7"/>
      <c r="V19" s="12"/>
      <c r="W19" s="28"/>
      <c r="X19" s="28"/>
    </row>
    <row r="20" spans="2:25" x14ac:dyDescent="0.25">
      <c r="D20" s="7"/>
      <c r="H20" s="7" t="s">
        <v>42</v>
      </c>
      <c r="I20" s="9"/>
      <c r="J20" s="20" t="s">
        <v>3</v>
      </c>
      <c r="K20" s="20"/>
      <c r="L20" s="7" t="s">
        <v>53</v>
      </c>
      <c r="M20" s="7" t="s">
        <v>30</v>
      </c>
      <c r="N20" s="20" t="str">
        <f t="shared" si="0"/>
        <v/>
      </c>
      <c r="P20" s="25" t="str">
        <f t="shared" si="1"/>
        <v/>
      </c>
      <c r="Q20" s="7"/>
      <c r="R20" s="7"/>
      <c r="S20" s="7"/>
      <c r="T20" s="7"/>
      <c r="V20" s="12"/>
      <c r="W20" s="28"/>
      <c r="X20" s="28"/>
      <c r="Y20" s="23"/>
    </row>
    <row r="21" spans="2:25" x14ac:dyDescent="0.25">
      <c r="D21" s="7"/>
      <c r="H21" s="7" t="s">
        <v>43</v>
      </c>
      <c r="I21" s="9"/>
      <c r="J21" s="20" t="s">
        <v>3</v>
      </c>
      <c r="K21" s="20" t="s">
        <v>3</v>
      </c>
      <c r="L21" s="7" t="s">
        <v>51</v>
      </c>
      <c r="M21" s="7"/>
      <c r="N21" s="20" t="str">
        <f t="shared" si="0"/>
        <v/>
      </c>
      <c r="P21" s="25" t="str">
        <f t="shared" si="1"/>
        <v/>
      </c>
      <c r="Q21" s="7"/>
      <c r="R21" s="7"/>
      <c r="S21" s="7"/>
      <c r="T21" s="7"/>
      <c r="V21" s="12"/>
      <c r="W21" s="28"/>
      <c r="X21" s="28"/>
      <c r="Y21" s="23"/>
    </row>
    <row r="22" spans="2:25" ht="15.75" thickBot="1" x14ac:dyDescent="0.3">
      <c r="D22" s="7"/>
      <c r="H22" s="7" t="s">
        <v>48</v>
      </c>
      <c r="I22" s="9"/>
      <c r="J22" s="20" t="s">
        <v>3</v>
      </c>
      <c r="K22" s="20"/>
      <c r="L22" s="7" t="s">
        <v>52</v>
      </c>
      <c r="M22" s="7" t="s">
        <v>47</v>
      </c>
      <c r="N22" s="20" t="str">
        <f t="shared" si="0"/>
        <v/>
      </c>
      <c r="P22" s="26" t="str">
        <f t="shared" si="1"/>
        <v/>
      </c>
      <c r="Q22" s="7"/>
      <c r="R22" s="7"/>
      <c r="S22" s="7"/>
      <c r="T22" s="7"/>
      <c r="V22" s="12"/>
      <c r="W22" s="28"/>
      <c r="X22" s="28"/>
      <c r="Y22" s="23"/>
    </row>
    <row r="23" spans="2:25" x14ac:dyDescent="0.25">
      <c r="H23" s="7"/>
      <c r="I23" s="9"/>
      <c r="J23" s="20" t="s">
        <v>3</v>
      </c>
      <c r="K23" s="20"/>
      <c r="L23" s="7"/>
      <c r="M23" s="7"/>
      <c r="N23" s="20" t="str">
        <f t="shared" si="0"/>
        <v/>
      </c>
      <c r="Q23" t="s">
        <v>62</v>
      </c>
      <c r="R23" t="s">
        <v>63</v>
      </c>
      <c r="S23" t="s">
        <v>64</v>
      </c>
      <c r="T23" t="s">
        <v>65</v>
      </c>
    </row>
    <row r="24" spans="2:25" x14ac:dyDescent="0.25">
      <c r="F24" t="s">
        <v>96</v>
      </c>
      <c r="H24" s="7"/>
      <c r="I24" s="9"/>
      <c r="J24" s="20" t="s">
        <v>3</v>
      </c>
      <c r="K24" s="20"/>
      <c r="L24" s="7"/>
      <c r="M24" s="7"/>
      <c r="N24" s="20" t="str">
        <f t="shared" si="0"/>
        <v/>
      </c>
    </row>
    <row r="25" spans="2:25" x14ac:dyDescent="0.25">
      <c r="F25" s="7" t="s">
        <v>21</v>
      </c>
      <c r="H25" s="7"/>
      <c r="I25" s="9"/>
      <c r="J25" s="20" t="s">
        <v>3</v>
      </c>
      <c r="K25" s="20"/>
      <c r="L25" s="7"/>
      <c r="M25" s="7"/>
      <c r="N25" s="20" t="str">
        <f t="shared" si="0"/>
        <v/>
      </c>
      <c r="P25" s="66" t="s">
        <v>89</v>
      </c>
      <c r="Q25" s="66"/>
      <c r="R25" s="66"/>
      <c r="S25" s="66"/>
      <c r="T25" s="66"/>
      <c r="V25" s="66" t="s">
        <v>89</v>
      </c>
      <c r="W25" s="66"/>
      <c r="X25" s="66"/>
      <c r="Y25" s="66"/>
    </row>
    <row r="26" spans="2:25" x14ac:dyDescent="0.25">
      <c r="H26" s="7"/>
      <c r="I26" s="9"/>
      <c r="J26" s="20" t="s">
        <v>3</v>
      </c>
      <c r="K26" s="20"/>
      <c r="L26" s="7"/>
      <c r="M26" s="7"/>
      <c r="N26" s="20" t="str">
        <f t="shared" si="0"/>
        <v/>
      </c>
      <c r="P26" s="66"/>
      <c r="Q26" s="66"/>
      <c r="R26" s="66"/>
      <c r="S26" s="66"/>
      <c r="T26" s="66"/>
      <c r="V26" s="66"/>
      <c r="W26" s="66"/>
      <c r="X26" s="66"/>
      <c r="Y26" s="66"/>
    </row>
    <row r="27" spans="2:25" x14ac:dyDescent="0.25">
      <c r="H27" s="7"/>
      <c r="I27" s="9"/>
      <c r="J27" s="20" t="s">
        <v>3</v>
      </c>
      <c r="K27" s="20"/>
      <c r="L27" s="7"/>
      <c r="M27" s="7"/>
      <c r="N27" s="20" t="str">
        <f t="shared" si="0"/>
        <v/>
      </c>
      <c r="P27" s="66"/>
      <c r="Q27" s="66"/>
      <c r="R27" s="66"/>
      <c r="S27" s="66"/>
      <c r="T27" s="66"/>
      <c r="V27" s="66"/>
      <c r="W27" s="66"/>
      <c r="X27" s="66"/>
      <c r="Y27" s="66"/>
    </row>
    <row r="28" spans="2:25" x14ac:dyDescent="0.25">
      <c r="H28" s="7"/>
      <c r="I28" s="9"/>
      <c r="J28" s="20" t="s">
        <v>3</v>
      </c>
      <c r="K28" s="20"/>
      <c r="L28" s="7"/>
      <c r="M28" s="7"/>
      <c r="N28" s="20" t="str">
        <f t="shared" si="0"/>
        <v/>
      </c>
      <c r="P28" s="66"/>
      <c r="Q28" s="66"/>
      <c r="R28" s="66"/>
      <c r="S28" s="66"/>
      <c r="T28" s="66"/>
      <c r="V28" s="66"/>
      <c r="W28" s="66"/>
      <c r="X28" s="66"/>
      <c r="Y28" s="66"/>
    </row>
    <row r="29" spans="2:25" ht="88.5" x14ac:dyDescent="0.25">
      <c r="B29" s="68" t="s">
        <v>90</v>
      </c>
      <c r="D29" s="15" t="s">
        <v>91</v>
      </c>
      <c r="N29" s="27" t="s">
        <v>56</v>
      </c>
      <c r="V29" s="67" t="s">
        <v>72</v>
      </c>
    </row>
    <row r="30" spans="2:25" x14ac:dyDescent="0.25">
      <c r="F30" s="15"/>
      <c r="G30" s="16"/>
      <c r="H30" s="16"/>
      <c r="I30" s="17"/>
      <c r="J30" s="16"/>
      <c r="K30" s="16"/>
      <c r="L30" s="16"/>
      <c r="M30" s="18"/>
      <c r="N30" s="18"/>
      <c r="P30" s="15"/>
      <c r="Q30" s="15"/>
      <c r="R30" s="15"/>
      <c r="S30" s="15"/>
      <c r="T30" s="15"/>
    </row>
    <row r="33" spans="2:12" hidden="1" x14ac:dyDescent="0.25">
      <c r="B33" s="1" t="s">
        <v>1</v>
      </c>
      <c r="L33" s="1" t="s">
        <v>51</v>
      </c>
    </row>
    <row r="34" spans="2:12" hidden="1" x14ac:dyDescent="0.25">
      <c r="B34" s="2" t="s">
        <v>2</v>
      </c>
      <c r="L34" s="2" t="s">
        <v>52</v>
      </c>
    </row>
    <row r="35" spans="2:12" hidden="1" x14ac:dyDescent="0.25">
      <c r="B35" s="2" t="s">
        <v>12</v>
      </c>
      <c r="L35" s="2" t="s">
        <v>53</v>
      </c>
    </row>
    <row r="36" spans="2:12" hidden="1" x14ac:dyDescent="0.25">
      <c r="B36" s="2" t="s">
        <v>71</v>
      </c>
      <c r="L36" s="2" t="s">
        <v>54</v>
      </c>
    </row>
    <row r="37" spans="2:12" ht="15.75" hidden="1" thickBot="1" x14ac:dyDescent="0.3">
      <c r="B37" s="2"/>
      <c r="L37" s="22"/>
    </row>
    <row r="38" spans="2:12" hidden="1" x14ac:dyDescent="0.25">
      <c r="B38" s="2"/>
    </row>
    <row r="39" spans="2:12" hidden="1" x14ac:dyDescent="0.25">
      <c r="B39" s="2"/>
    </row>
    <row r="40" spans="2:12" hidden="1" x14ac:dyDescent="0.25">
      <c r="B40" s="2" t="s">
        <v>15</v>
      </c>
    </row>
    <row r="41" spans="2:12" hidden="1" x14ac:dyDescent="0.25">
      <c r="B41" s="2" t="s">
        <v>4</v>
      </c>
    </row>
    <row r="42" spans="2:12" hidden="1" x14ac:dyDescent="0.25">
      <c r="B42" s="2"/>
    </row>
    <row r="43" spans="2:12" hidden="1" x14ac:dyDescent="0.25">
      <c r="B43" s="2"/>
    </row>
    <row r="45" spans="2:12" ht="142.5" customHeight="1" x14ac:dyDescent="0.25"/>
  </sheetData>
  <phoneticPr fontId="3" type="noConversion"/>
  <conditionalFormatting sqref="J9:K28 N9:N28">
    <cfRule type="cellIs" dxfId="9" priority="3" operator="equal">
      <formula>"y"</formula>
    </cfRule>
    <cfRule type="cellIs" dxfId="8" priority="21" operator="equal">
      <formula>"n"</formula>
    </cfRule>
  </conditionalFormatting>
  <conditionalFormatting sqref="N9:N28">
    <cfRule type="cellIs" dxfId="7" priority="6" operator="equal">
      <formula>"!"</formula>
    </cfRule>
  </conditionalFormatting>
  <conditionalFormatting sqref="W9:W22">
    <cfRule type="colorScale" priority="5">
      <colorScale>
        <cfvo type="num" val="0"/>
        <cfvo type="num" val="5"/>
        <cfvo type="max"/>
        <color theme="0"/>
        <color theme="0"/>
        <color theme="5" tint="0.59999389629810485"/>
      </colorScale>
    </cfRule>
  </conditionalFormatting>
  <conditionalFormatting sqref="J9">
    <cfRule type="expression" dxfId="6" priority="22" stopIfTrue="1">
      <formula>"$B$6=""No Master"""</formula>
    </cfRule>
  </conditionalFormatting>
  <conditionalFormatting sqref="F31">
    <cfRule type="expression" dxfId="5" priority="1">
      <formula>"$B$6=""No Master"""</formula>
    </cfRule>
  </conditionalFormatting>
  <dataValidations count="7">
    <dataValidation type="list" allowBlank="1" showInputMessage="1" showErrorMessage="1" sqref="B9" xr:uid="{862BFC53-D499-4763-9419-B0F2FF260D09}">
      <formula1>$B$33:$B$38</formula1>
    </dataValidation>
    <dataValidation type="list" allowBlank="1" showInputMessage="1" showErrorMessage="1" sqref="J9:K28" xr:uid="{579F36E1-9142-46A6-B60F-3E13971BAA10}">
      <formula1>"Y,N"</formula1>
    </dataValidation>
    <dataValidation type="list" allowBlank="1" showInputMessage="1" showErrorMessage="1" sqref="D9" xr:uid="{3DECA705-EDE8-4268-84F8-C7C77D28171C}">
      <formula1>$B$40</formula1>
    </dataValidation>
    <dataValidation type="list" errorStyle="warning" allowBlank="1" showInputMessage="1" showErrorMessage="1" errorTitle="tOO mANY gROUPS" error="iF YOU NEED MORE THAN 20 LIGHTING CIRCUITS YOU'VE DONE SOMETHING WRONG" sqref="D23:D27" xr:uid="{F33761E5-49F9-452C-8C72-961601306D21}">
      <formula1>$B$43</formula1>
    </dataValidation>
    <dataValidation type="list" allowBlank="1" showInputMessage="1" showErrorMessage="1" sqref="M9:M28" xr:uid="{9370D503-64C5-43C6-89CB-B10846E73169}">
      <formula1>$D$10:$D$22</formula1>
    </dataValidation>
    <dataValidation type="list" allowBlank="1" showInputMessage="1" showErrorMessage="1" sqref="L9:L28" xr:uid="{4C9BCEB2-000C-466A-984E-CE327942730A}">
      <formula1>$L$33:$L$37</formula1>
    </dataValidation>
    <dataValidation type="list" allowBlank="1" showInputMessage="1" showErrorMessage="1" sqref="Q9:T22 F25" xr:uid="{838BEA1E-49E1-4F2D-8EC1-0D3099EEE4D8}">
      <formula1>OFFSET($F$9,0,0,COUNTA($F$9:$F$18))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85F62-1D73-4AD0-8722-C0AA2C3A3A90}">
  <dimension ref="B2:Y45"/>
  <sheetViews>
    <sheetView tabSelected="1" topLeftCell="A4" workbookViewId="0">
      <selection activeCell="X22" sqref="X22"/>
    </sheetView>
  </sheetViews>
  <sheetFormatPr defaultRowHeight="15" x14ac:dyDescent="0.25"/>
  <cols>
    <col min="1" max="1" width="4.42578125" customWidth="1"/>
    <col min="2" max="2" width="19.42578125" customWidth="1"/>
    <col min="3" max="3" width="4.42578125" customWidth="1"/>
    <col min="4" max="4" width="25.42578125" customWidth="1"/>
    <col min="5" max="5" width="4.42578125" customWidth="1"/>
    <col min="6" max="6" width="25.42578125" customWidth="1"/>
    <col min="7" max="7" width="4.42578125" customWidth="1"/>
    <col min="8" max="8" width="28.7109375" customWidth="1"/>
    <col min="9" max="9" width="4.5703125" style="10" customWidth="1"/>
    <col min="10" max="10" width="8" customWidth="1"/>
    <col min="11" max="11" width="7.42578125" customWidth="1"/>
    <col min="12" max="12" width="12.5703125" customWidth="1"/>
    <col min="13" max="13" width="24" style="4" customWidth="1"/>
    <col min="14" max="14" width="7.28515625" style="4" customWidth="1"/>
    <col min="15" max="15" width="4.42578125" customWidth="1"/>
    <col min="16" max="16" width="25.42578125" customWidth="1"/>
    <col min="17" max="20" width="20" customWidth="1"/>
    <col min="21" max="21" width="5.42578125" customWidth="1"/>
    <col min="22" max="22" width="20.140625" customWidth="1"/>
    <col min="25" max="25" width="43" customWidth="1"/>
  </cols>
  <sheetData>
    <row r="2" spans="2:25" x14ac:dyDescent="0.25">
      <c r="B2" s="56" t="s">
        <v>73</v>
      </c>
      <c r="C2" s="57"/>
      <c r="D2" s="57"/>
      <c r="E2" s="57"/>
      <c r="F2" s="57"/>
      <c r="G2" s="58"/>
      <c r="H2" s="59"/>
      <c r="I2" s="59"/>
      <c r="J2" s="59"/>
      <c r="K2" s="59"/>
      <c r="L2" s="60"/>
    </row>
    <row r="3" spans="2:25" x14ac:dyDescent="0.25">
      <c r="B3" s="61" t="s">
        <v>74</v>
      </c>
      <c r="C3" s="62"/>
      <c r="D3" s="62" t="s">
        <v>75</v>
      </c>
      <c r="E3" s="62"/>
      <c r="F3" s="62" t="s">
        <v>76</v>
      </c>
      <c r="G3" s="61"/>
      <c r="H3" s="62"/>
      <c r="I3" s="62"/>
      <c r="J3" s="62"/>
      <c r="K3" s="62"/>
      <c r="L3" s="63"/>
    </row>
    <row r="5" spans="2:25" ht="26.25" x14ac:dyDescent="0.4">
      <c r="B5" s="38" t="s">
        <v>5</v>
      </c>
      <c r="C5" s="5"/>
      <c r="D5" s="38" t="s">
        <v>6</v>
      </c>
      <c r="E5" s="5"/>
      <c r="F5" s="38" t="s">
        <v>7</v>
      </c>
      <c r="G5" s="5"/>
      <c r="H5" s="38" t="s">
        <v>9</v>
      </c>
      <c r="I5" s="50"/>
      <c r="J5" s="40" t="s">
        <v>19</v>
      </c>
      <c r="K5" s="41"/>
      <c r="L5" s="41"/>
      <c r="M5" s="41"/>
      <c r="N5" s="42"/>
      <c r="O5" s="5"/>
      <c r="P5" s="40" t="s">
        <v>67</v>
      </c>
      <c r="Q5" s="41"/>
      <c r="R5" s="41"/>
      <c r="S5" s="41"/>
      <c r="T5" s="42"/>
      <c r="V5" s="40" t="s">
        <v>68</v>
      </c>
      <c r="W5" s="41"/>
      <c r="X5" s="41"/>
      <c r="Y5" s="42"/>
    </row>
    <row r="6" spans="2:25" ht="25.5" x14ac:dyDescent="0.25">
      <c r="B6" s="39" t="s">
        <v>44</v>
      </c>
      <c r="C6" s="6"/>
      <c r="D6" s="39" t="s">
        <v>16</v>
      </c>
      <c r="E6" s="6"/>
      <c r="F6" s="39" t="s">
        <v>20</v>
      </c>
      <c r="G6" s="6"/>
      <c r="H6" s="39" t="s">
        <v>8</v>
      </c>
      <c r="I6" s="51"/>
      <c r="J6" s="43" t="s">
        <v>14</v>
      </c>
      <c r="K6" s="44"/>
      <c r="L6" s="44"/>
      <c r="M6" s="44"/>
      <c r="N6" s="45"/>
      <c r="O6" s="6"/>
      <c r="P6" s="49" t="s">
        <v>55</v>
      </c>
      <c r="Q6" s="44"/>
      <c r="R6" s="44"/>
      <c r="S6" s="44"/>
      <c r="T6" s="45"/>
      <c r="V6" s="43" t="s">
        <v>14</v>
      </c>
      <c r="W6" s="44"/>
      <c r="X6" s="44"/>
      <c r="Y6" s="45"/>
    </row>
    <row r="7" spans="2:25" ht="38.25" x14ac:dyDescent="0.25">
      <c r="B7" s="52" t="s">
        <v>92</v>
      </c>
      <c r="C7" s="6"/>
      <c r="D7" s="39" t="s">
        <v>13</v>
      </c>
      <c r="E7" s="6"/>
      <c r="F7" s="39" t="s">
        <v>70</v>
      </c>
      <c r="G7" s="6"/>
      <c r="H7" s="39"/>
      <c r="I7" s="51"/>
      <c r="J7" s="46"/>
      <c r="K7" s="47"/>
      <c r="L7" s="47"/>
      <c r="M7" s="47"/>
      <c r="N7" s="48"/>
      <c r="O7" s="6"/>
      <c r="P7" s="49"/>
      <c r="Q7" s="44"/>
      <c r="R7" s="44"/>
      <c r="S7" s="44"/>
      <c r="T7" s="45"/>
      <c r="V7" s="46"/>
      <c r="W7" s="47"/>
      <c r="X7" s="47"/>
      <c r="Y7" s="48"/>
    </row>
    <row r="8" spans="2:25" ht="72" customHeight="1" thickBot="1" x14ac:dyDescent="0.4">
      <c r="B8" s="19" t="s">
        <v>10</v>
      </c>
      <c r="D8" s="19" t="s">
        <v>17</v>
      </c>
      <c r="E8" s="3"/>
      <c r="F8" s="19" t="s">
        <v>18</v>
      </c>
      <c r="H8" s="19" t="s">
        <v>0</v>
      </c>
      <c r="I8" s="11"/>
      <c r="J8" s="69" t="s">
        <v>83</v>
      </c>
      <c r="K8" s="69" t="s">
        <v>84</v>
      </c>
      <c r="L8" s="69" t="s">
        <v>50</v>
      </c>
      <c r="M8" s="69" t="s">
        <v>46</v>
      </c>
      <c r="N8" s="70" t="s">
        <v>85</v>
      </c>
      <c r="O8" s="3"/>
      <c r="P8" s="14" t="s">
        <v>46</v>
      </c>
      <c r="Q8" s="19" t="s">
        <v>69</v>
      </c>
      <c r="R8" s="19"/>
      <c r="S8" s="19"/>
      <c r="T8" s="19"/>
      <c r="V8" s="64" t="s">
        <v>18</v>
      </c>
      <c r="W8" s="27" t="s">
        <v>86</v>
      </c>
      <c r="X8" s="27" t="s">
        <v>87</v>
      </c>
      <c r="Y8" s="65" t="s">
        <v>59</v>
      </c>
    </row>
    <row r="9" spans="2:25" x14ac:dyDescent="0.25">
      <c r="B9" s="7" t="s">
        <v>71</v>
      </c>
      <c r="D9" s="13" t="s">
        <v>15</v>
      </c>
      <c r="F9" s="7" t="s">
        <v>94</v>
      </c>
      <c r="G9" t="s">
        <v>58</v>
      </c>
      <c r="H9" s="7" t="s">
        <v>95</v>
      </c>
      <c r="I9" s="8"/>
      <c r="J9" s="20" t="s">
        <v>3</v>
      </c>
      <c r="K9" s="20" t="s">
        <v>11</v>
      </c>
      <c r="L9" s="7" t="s">
        <v>53</v>
      </c>
      <c r="M9" s="7" t="s">
        <v>93</v>
      </c>
      <c r="N9" s="21" t="str">
        <f>IF(AND(K9="Y",M9&lt;&gt;""),"!","")</f>
        <v/>
      </c>
      <c r="P9" s="24" t="str">
        <f>IF(D10&lt;&gt;"",(D10),"")</f>
        <v>C1-Example</v>
      </c>
      <c r="Q9" s="7" t="s">
        <v>94</v>
      </c>
      <c r="R9" s="7"/>
      <c r="S9" s="7"/>
      <c r="T9" s="7"/>
      <c r="V9" s="30" t="str">
        <f>IF(F9&lt;&gt;"",(F9),"")</f>
        <v>Main door Example</v>
      </c>
      <c r="W9" s="31">
        <f>IF(V9&lt;&gt;"",COUNTIF($Q$9:$T$22,"="&amp;F9),"")</f>
        <v>1</v>
      </c>
      <c r="X9" s="32" t="str">
        <f>IF(V9=$F$25,"Y","")</f>
        <v>Y</v>
      </c>
      <c r="Y9" s="71" t="s">
        <v>60</v>
      </c>
    </row>
    <row r="10" spans="2:25" x14ac:dyDescent="0.25">
      <c r="D10" s="7" t="s">
        <v>93</v>
      </c>
      <c r="F10" s="7"/>
      <c r="H10" s="7"/>
      <c r="I10" s="9"/>
      <c r="J10" s="20" t="s">
        <v>3</v>
      </c>
      <c r="K10" s="20"/>
      <c r="L10" s="7"/>
      <c r="M10" s="7"/>
      <c r="N10" s="20" t="str">
        <f t="shared" ref="N10:N28" si="0">IF(AND(K10="Y",M10&lt;&gt;""),"!","")</f>
        <v/>
      </c>
      <c r="P10" s="25" t="str">
        <f t="shared" ref="P10:P22" si="1">IF(D11&lt;&gt;"",(D11),"")</f>
        <v/>
      </c>
      <c r="Q10" s="7"/>
      <c r="R10" s="7"/>
      <c r="S10" s="7"/>
      <c r="T10" s="7"/>
      <c r="V10" s="33" t="str">
        <f t="shared" ref="V10:V22" si="2">IF(F10&lt;&gt;"",(F10),"")</f>
        <v/>
      </c>
      <c r="W10" s="29" t="str">
        <f>IF(V10&lt;&gt;"",COUNTIF($Q$9:$T$22,"="&amp;F10),"")</f>
        <v/>
      </c>
      <c r="X10" s="34" t="str">
        <f>IF(V10=$F$25,"Y","")</f>
        <v/>
      </c>
      <c r="Y10" s="72"/>
    </row>
    <row r="11" spans="2:25" x14ac:dyDescent="0.25">
      <c r="D11" s="7"/>
      <c r="F11" s="7"/>
      <c r="H11" s="7"/>
      <c r="I11" s="9"/>
      <c r="J11" s="20" t="s">
        <v>3</v>
      </c>
      <c r="K11" s="20"/>
      <c r="L11" s="7"/>
      <c r="M11" s="7"/>
      <c r="N11" s="20" t="str">
        <f t="shared" si="0"/>
        <v/>
      </c>
      <c r="P11" s="25" t="str">
        <f t="shared" si="1"/>
        <v/>
      </c>
      <c r="Q11" s="7"/>
      <c r="R11" s="7"/>
      <c r="S11" s="7"/>
      <c r="T11" s="7"/>
      <c r="V11" s="33" t="str">
        <f t="shared" si="2"/>
        <v/>
      </c>
      <c r="W11" s="29" t="str">
        <f>IF(V11&lt;&gt;"",COUNTIF($Q$9:$T$22,"="&amp;F11),"")</f>
        <v/>
      </c>
      <c r="X11" s="34" t="str">
        <f>IF(V11=$F$25,"Y","")</f>
        <v/>
      </c>
      <c r="Y11" s="72"/>
    </row>
    <row r="12" spans="2:25" x14ac:dyDescent="0.25">
      <c r="D12" s="7"/>
      <c r="F12" s="7"/>
      <c r="H12" s="7"/>
      <c r="I12" s="9"/>
      <c r="J12" s="20" t="s">
        <v>3</v>
      </c>
      <c r="K12" s="20"/>
      <c r="L12" s="7"/>
      <c r="M12" s="7"/>
      <c r="N12" s="20" t="str">
        <f t="shared" si="0"/>
        <v/>
      </c>
      <c r="P12" s="25" t="str">
        <f t="shared" si="1"/>
        <v/>
      </c>
      <c r="Q12" s="7"/>
      <c r="R12" s="7"/>
      <c r="S12" s="7"/>
      <c r="T12" s="7"/>
      <c r="V12" s="33" t="str">
        <f t="shared" si="2"/>
        <v/>
      </c>
      <c r="W12" s="29" t="str">
        <f>IF(V12&lt;&gt;"",COUNTIF($Q$9:$T$22,"="&amp;F12),"")</f>
        <v/>
      </c>
      <c r="X12" s="34" t="str">
        <f>IF(V12=$F$25,"Y","")</f>
        <v/>
      </c>
      <c r="Y12" s="72"/>
    </row>
    <row r="13" spans="2:25" x14ac:dyDescent="0.25">
      <c r="D13" s="7"/>
      <c r="F13" s="7"/>
      <c r="H13" s="7"/>
      <c r="I13" s="9"/>
      <c r="J13" s="20" t="s">
        <v>3</v>
      </c>
      <c r="K13" s="20"/>
      <c r="L13" s="7"/>
      <c r="M13" s="7"/>
      <c r="N13" s="20" t="str">
        <f t="shared" si="0"/>
        <v/>
      </c>
      <c r="P13" s="25" t="str">
        <f t="shared" si="1"/>
        <v/>
      </c>
      <c r="Q13" s="7"/>
      <c r="R13" s="7"/>
      <c r="S13" s="7"/>
      <c r="T13" s="7"/>
      <c r="V13" s="33" t="str">
        <f t="shared" si="2"/>
        <v/>
      </c>
      <c r="W13" s="29" t="str">
        <f>IF(V13&lt;&gt;"",COUNTIF($Q$9:$T$22,"="&amp;F13),"")</f>
        <v/>
      </c>
      <c r="X13" s="34" t="str">
        <f>IF(V13=$F$25,"Y","")</f>
        <v/>
      </c>
      <c r="Y13" s="72"/>
    </row>
    <row r="14" spans="2:25" x14ac:dyDescent="0.25">
      <c r="D14" s="7"/>
      <c r="F14" s="7"/>
      <c r="H14" s="7"/>
      <c r="I14" s="9"/>
      <c r="J14" s="20" t="s">
        <v>3</v>
      </c>
      <c r="K14" s="20"/>
      <c r="L14" s="7"/>
      <c r="M14" s="7"/>
      <c r="N14" s="20" t="str">
        <f t="shared" si="0"/>
        <v/>
      </c>
      <c r="P14" s="25" t="str">
        <f t="shared" si="1"/>
        <v/>
      </c>
      <c r="Q14" s="7"/>
      <c r="R14" s="7"/>
      <c r="S14" s="7"/>
      <c r="T14" s="7"/>
      <c r="V14" s="33" t="str">
        <f t="shared" si="2"/>
        <v/>
      </c>
      <c r="W14" s="29" t="str">
        <f>IF(V14&lt;&gt;"",COUNTIF($Q$9:$T$22,"="&amp;F14),"")</f>
        <v/>
      </c>
      <c r="X14" s="34" t="str">
        <f>IF(V14=$F$25,"Y","")</f>
        <v/>
      </c>
      <c r="Y14" s="72"/>
    </row>
    <row r="15" spans="2:25" x14ac:dyDescent="0.25">
      <c r="D15" s="7"/>
      <c r="F15" s="7"/>
      <c r="H15" s="7"/>
      <c r="I15" s="9"/>
      <c r="J15" s="20" t="s">
        <v>3</v>
      </c>
      <c r="K15" s="20"/>
      <c r="L15" s="7"/>
      <c r="M15" s="7"/>
      <c r="N15" s="20" t="str">
        <f t="shared" si="0"/>
        <v/>
      </c>
      <c r="P15" s="25" t="str">
        <f t="shared" si="1"/>
        <v/>
      </c>
      <c r="Q15" s="7"/>
      <c r="R15" s="7"/>
      <c r="S15" s="7"/>
      <c r="T15" s="7"/>
      <c r="V15" s="33" t="str">
        <f t="shared" si="2"/>
        <v/>
      </c>
      <c r="W15" s="29" t="str">
        <f>IF(V15&lt;&gt;"",COUNTIF($Q$9:$T$22,"="&amp;F15),"")</f>
        <v/>
      </c>
      <c r="X15" s="34" t="str">
        <f>IF(V15=$F$25,"Y","")</f>
        <v/>
      </c>
      <c r="Y15" s="72"/>
    </row>
    <row r="16" spans="2:25" x14ac:dyDescent="0.25">
      <c r="D16" s="7"/>
      <c r="F16" s="7"/>
      <c r="H16" s="7"/>
      <c r="I16" s="9"/>
      <c r="J16" s="20" t="s">
        <v>3</v>
      </c>
      <c r="K16" s="20"/>
      <c r="L16" s="7"/>
      <c r="M16" s="7"/>
      <c r="N16" s="20" t="str">
        <f t="shared" si="0"/>
        <v/>
      </c>
      <c r="P16" s="25" t="str">
        <f t="shared" si="1"/>
        <v/>
      </c>
      <c r="Q16" s="7"/>
      <c r="R16" s="7"/>
      <c r="S16" s="7"/>
      <c r="T16" s="7"/>
      <c r="V16" s="33" t="str">
        <f t="shared" si="2"/>
        <v/>
      </c>
      <c r="W16" s="29" t="str">
        <f t="shared" ref="W16:W22" si="3">IF(V16&lt;&gt;"",COUNTIF($Q$9:$T$22,"="&amp;F16),"")</f>
        <v/>
      </c>
      <c r="X16" s="34" t="str">
        <f t="shared" ref="X16:X22" si="4">IF(V16=$F$25,"Y","")</f>
        <v/>
      </c>
      <c r="Y16" s="72"/>
    </row>
    <row r="17" spans="2:25" x14ac:dyDescent="0.25">
      <c r="D17" s="7"/>
      <c r="F17" s="7"/>
      <c r="H17" s="7"/>
      <c r="I17" s="9"/>
      <c r="J17" s="20" t="s">
        <v>3</v>
      </c>
      <c r="K17" s="20"/>
      <c r="L17" s="7"/>
      <c r="M17" s="7"/>
      <c r="N17" s="20" t="str">
        <f t="shared" si="0"/>
        <v/>
      </c>
      <c r="P17" s="25" t="str">
        <f t="shared" si="1"/>
        <v/>
      </c>
      <c r="Q17" s="7"/>
      <c r="R17" s="7"/>
      <c r="S17" s="7"/>
      <c r="T17" s="7"/>
      <c r="V17" s="33" t="str">
        <f t="shared" si="2"/>
        <v/>
      </c>
      <c r="W17" s="29" t="str">
        <f t="shared" si="3"/>
        <v/>
      </c>
      <c r="X17" s="34" t="str">
        <f t="shared" si="4"/>
        <v/>
      </c>
      <c r="Y17" s="72"/>
    </row>
    <row r="18" spans="2:25" ht="15.75" thickBot="1" x14ac:dyDescent="0.3">
      <c r="D18" s="7"/>
      <c r="F18" s="7"/>
      <c r="H18" s="7"/>
      <c r="I18" s="9"/>
      <c r="J18" s="20" t="s">
        <v>3</v>
      </c>
      <c r="K18" s="20"/>
      <c r="L18" s="7"/>
      <c r="M18" s="7"/>
      <c r="N18" s="20" t="str">
        <f t="shared" si="0"/>
        <v/>
      </c>
      <c r="P18" s="25" t="str">
        <f t="shared" si="1"/>
        <v/>
      </c>
      <c r="Q18" s="7"/>
      <c r="R18" s="7"/>
      <c r="S18" s="7"/>
      <c r="T18" s="7"/>
      <c r="V18" s="35" t="str">
        <f t="shared" si="2"/>
        <v/>
      </c>
      <c r="W18" s="36" t="str">
        <f t="shared" si="3"/>
        <v/>
      </c>
      <c r="X18" s="37" t="str">
        <f t="shared" si="4"/>
        <v/>
      </c>
      <c r="Y18" s="73"/>
    </row>
    <row r="19" spans="2:25" x14ac:dyDescent="0.25">
      <c r="D19" s="7"/>
      <c r="H19" s="7"/>
      <c r="I19" s="9"/>
      <c r="J19" s="20" t="s">
        <v>3</v>
      </c>
      <c r="K19" s="20"/>
      <c r="L19" s="7"/>
      <c r="M19" s="7"/>
      <c r="N19" s="20" t="str">
        <f t="shared" si="0"/>
        <v/>
      </c>
      <c r="P19" s="25" t="str">
        <f t="shared" si="1"/>
        <v/>
      </c>
      <c r="Q19" s="7"/>
      <c r="R19" s="7"/>
      <c r="S19" s="7"/>
      <c r="T19" s="7"/>
      <c r="V19" s="12" t="str">
        <f t="shared" si="2"/>
        <v/>
      </c>
      <c r="W19" s="28" t="str">
        <f t="shared" si="3"/>
        <v/>
      </c>
      <c r="X19" s="28" t="str">
        <f t="shared" si="4"/>
        <v/>
      </c>
      <c r="Y19" s="28"/>
    </row>
    <row r="20" spans="2:25" x14ac:dyDescent="0.25">
      <c r="D20" s="7"/>
      <c r="H20" s="7"/>
      <c r="I20" s="9"/>
      <c r="J20" s="20" t="s">
        <v>3</v>
      </c>
      <c r="K20" s="20"/>
      <c r="L20" s="7"/>
      <c r="M20" s="7"/>
      <c r="N20" s="20" t="str">
        <f t="shared" si="0"/>
        <v/>
      </c>
      <c r="P20" s="25" t="str">
        <f t="shared" si="1"/>
        <v/>
      </c>
      <c r="Q20" s="7"/>
      <c r="R20" s="7"/>
      <c r="S20" s="7"/>
      <c r="T20" s="7"/>
      <c r="V20" s="12" t="str">
        <f t="shared" si="2"/>
        <v/>
      </c>
      <c r="W20" s="28" t="str">
        <f t="shared" si="3"/>
        <v/>
      </c>
      <c r="X20" s="28" t="str">
        <f t="shared" si="4"/>
        <v/>
      </c>
      <c r="Y20" s="28"/>
    </row>
    <row r="21" spans="2:25" x14ac:dyDescent="0.25">
      <c r="D21" s="7"/>
      <c r="H21" s="7"/>
      <c r="I21" s="9"/>
      <c r="J21" s="20" t="s">
        <v>3</v>
      </c>
      <c r="K21" s="20"/>
      <c r="L21" s="7"/>
      <c r="M21" s="7"/>
      <c r="N21" s="20" t="str">
        <f t="shared" si="0"/>
        <v/>
      </c>
      <c r="P21" s="25" t="str">
        <f t="shared" si="1"/>
        <v/>
      </c>
      <c r="Q21" s="7"/>
      <c r="R21" s="7"/>
      <c r="S21" s="7"/>
      <c r="T21" s="7"/>
      <c r="V21" s="12" t="str">
        <f t="shared" si="2"/>
        <v/>
      </c>
      <c r="W21" s="28" t="str">
        <f t="shared" si="3"/>
        <v/>
      </c>
      <c r="X21" s="28" t="str">
        <f t="shared" si="4"/>
        <v/>
      </c>
      <c r="Y21" s="28"/>
    </row>
    <row r="22" spans="2:25" ht="15.75" thickBot="1" x14ac:dyDescent="0.3">
      <c r="D22" s="7"/>
      <c r="H22" s="7"/>
      <c r="I22" s="9"/>
      <c r="J22" s="20" t="s">
        <v>3</v>
      </c>
      <c r="K22" s="20"/>
      <c r="L22" s="7"/>
      <c r="M22" s="7"/>
      <c r="N22" s="20" t="str">
        <f t="shared" si="0"/>
        <v/>
      </c>
      <c r="P22" s="26" t="str">
        <f t="shared" si="1"/>
        <v/>
      </c>
      <c r="Q22" s="7"/>
      <c r="R22" s="7"/>
      <c r="S22" s="7"/>
      <c r="T22" s="7"/>
      <c r="V22" s="12" t="str">
        <f t="shared" si="2"/>
        <v/>
      </c>
      <c r="W22" s="28" t="str">
        <f t="shared" si="3"/>
        <v/>
      </c>
      <c r="X22" s="28" t="str">
        <f t="shared" si="4"/>
        <v/>
      </c>
      <c r="Y22" s="28" t="s">
        <v>72</v>
      </c>
    </row>
    <row r="23" spans="2:25" x14ac:dyDescent="0.25">
      <c r="H23" s="7"/>
      <c r="I23" s="9"/>
      <c r="J23" s="20" t="s">
        <v>3</v>
      </c>
      <c r="K23" s="20"/>
      <c r="L23" s="7"/>
      <c r="M23" s="7"/>
      <c r="N23" s="20" t="str">
        <f t="shared" si="0"/>
        <v/>
      </c>
      <c r="Q23" t="s">
        <v>62</v>
      </c>
      <c r="R23" t="s">
        <v>63</v>
      </c>
      <c r="S23" t="s">
        <v>64</v>
      </c>
      <c r="T23" t="s">
        <v>65</v>
      </c>
    </row>
    <row r="24" spans="2:25" x14ac:dyDescent="0.25">
      <c r="F24" t="s">
        <v>96</v>
      </c>
      <c r="H24" s="7"/>
      <c r="I24" s="9"/>
      <c r="J24" s="20" t="s">
        <v>3</v>
      </c>
      <c r="K24" s="20"/>
      <c r="L24" s="7"/>
      <c r="M24" s="7"/>
      <c r="N24" s="20" t="str">
        <f t="shared" si="0"/>
        <v/>
      </c>
    </row>
    <row r="25" spans="2:25" x14ac:dyDescent="0.25">
      <c r="F25" s="7" t="s">
        <v>94</v>
      </c>
      <c r="H25" s="7"/>
      <c r="I25" s="9"/>
      <c r="J25" s="20" t="s">
        <v>3</v>
      </c>
      <c r="K25" s="20"/>
      <c r="L25" s="7"/>
      <c r="M25" s="7"/>
      <c r="N25" s="20" t="str">
        <f t="shared" si="0"/>
        <v/>
      </c>
      <c r="P25" s="66" t="s">
        <v>89</v>
      </c>
      <c r="Q25" s="66"/>
      <c r="R25" s="66"/>
      <c r="S25" s="66"/>
      <c r="T25" s="66"/>
      <c r="V25" s="66" t="s">
        <v>89</v>
      </c>
      <c r="W25" s="66"/>
      <c r="X25" s="66"/>
      <c r="Y25" s="66"/>
    </row>
    <row r="26" spans="2:25" x14ac:dyDescent="0.25">
      <c r="H26" s="7"/>
      <c r="I26" s="9"/>
      <c r="J26" s="20" t="s">
        <v>3</v>
      </c>
      <c r="K26" s="20"/>
      <c r="L26" s="7"/>
      <c r="M26" s="7"/>
      <c r="N26" s="20" t="str">
        <f t="shared" si="0"/>
        <v/>
      </c>
      <c r="P26" s="66"/>
      <c r="Q26" s="66"/>
      <c r="R26" s="66"/>
      <c r="S26" s="66"/>
      <c r="T26" s="66"/>
      <c r="V26" s="66"/>
      <c r="W26" s="66"/>
      <c r="X26" s="66"/>
      <c r="Y26" s="66"/>
    </row>
    <row r="27" spans="2:25" x14ac:dyDescent="0.25">
      <c r="H27" s="7"/>
      <c r="I27" s="9"/>
      <c r="J27" s="20" t="s">
        <v>3</v>
      </c>
      <c r="K27" s="20"/>
      <c r="L27" s="7"/>
      <c r="M27" s="7"/>
      <c r="N27" s="20" t="str">
        <f t="shared" si="0"/>
        <v/>
      </c>
      <c r="P27" s="66"/>
      <c r="Q27" s="66"/>
      <c r="R27" s="66"/>
      <c r="S27" s="66"/>
      <c r="T27" s="66"/>
      <c r="V27" s="66"/>
      <c r="W27" s="66"/>
      <c r="X27" s="66"/>
      <c r="Y27" s="66"/>
    </row>
    <row r="28" spans="2:25" x14ac:dyDescent="0.25">
      <c r="H28" s="7"/>
      <c r="I28" s="9"/>
      <c r="J28" s="20" t="s">
        <v>3</v>
      </c>
      <c r="K28" s="20"/>
      <c r="L28" s="7"/>
      <c r="M28" s="7"/>
      <c r="N28" s="20" t="str">
        <f t="shared" si="0"/>
        <v/>
      </c>
      <c r="P28" s="66"/>
      <c r="Q28" s="66"/>
      <c r="R28" s="66"/>
      <c r="S28" s="66"/>
      <c r="T28" s="66"/>
      <c r="V28" s="66"/>
      <c r="W28" s="66"/>
      <c r="X28" s="66"/>
      <c r="Y28" s="66"/>
    </row>
    <row r="29" spans="2:25" ht="88.5" x14ac:dyDescent="0.25">
      <c r="B29" s="68" t="s">
        <v>90</v>
      </c>
      <c r="D29" s="15" t="s">
        <v>91</v>
      </c>
      <c r="N29" s="27" t="s">
        <v>56</v>
      </c>
      <c r="V29" s="67" t="s">
        <v>72</v>
      </c>
    </row>
    <row r="30" spans="2:25" x14ac:dyDescent="0.25">
      <c r="F30" s="15"/>
      <c r="G30" s="16"/>
      <c r="H30" s="16"/>
      <c r="I30" s="17"/>
      <c r="J30" s="16"/>
      <c r="K30" s="16"/>
      <c r="L30" s="16"/>
      <c r="M30" s="18"/>
      <c r="N30" s="18"/>
      <c r="P30" s="15"/>
      <c r="Q30" s="15"/>
      <c r="R30" s="15"/>
      <c r="S30" s="15"/>
      <c r="T30" s="15"/>
    </row>
    <row r="33" spans="2:12" hidden="1" x14ac:dyDescent="0.25">
      <c r="B33" s="1" t="s">
        <v>1</v>
      </c>
      <c r="L33" s="1" t="s">
        <v>51</v>
      </c>
    </row>
    <row r="34" spans="2:12" hidden="1" x14ac:dyDescent="0.25">
      <c r="B34" s="2" t="s">
        <v>2</v>
      </c>
      <c r="L34" s="2" t="s">
        <v>52</v>
      </c>
    </row>
    <row r="35" spans="2:12" hidden="1" x14ac:dyDescent="0.25">
      <c r="B35" s="2" t="s">
        <v>12</v>
      </c>
      <c r="L35" s="2" t="s">
        <v>53</v>
      </c>
    </row>
    <row r="36" spans="2:12" hidden="1" x14ac:dyDescent="0.25">
      <c r="B36" s="2" t="s">
        <v>71</v>
      </c>
      <c r="L36" s="2" t="s">
        <v>54</v>
      </c>
    </row>
    <row r="37" spans="2:12" ht="15.75" hidden="1" thickBot="1" x14ac:dyDescent="0.3">
      <c r="B37" s="2"/>
      <c r="L37" s="22"/>
    </row>
    <row r="38" spans="2:12" hidden="1" x14ac:dyDescent="0.25">
      <c r="B38" s="2"/>
    </row>
    <row r="39" spans="2:12" hidden="1" x14ac:dyDescent="0.25">
      <c r="B39" s="2"/>
    </row>
    <row r="40" spans="2:12" hidden="1" x14ac:dyDescent="0.25">
      <c r="B40" s="2" t="s">
        <v>15</v>
      </c>
    </row>
    <row r="41" spans="2:12" hidden="1" x14ac:dyDescent="0.25">
      <c r="B41" s="2" t="s">
        <v>4</v>
      </c>
    </row>
    <row r="42" spans="2:12" hidden="1" x14ac:dyDescent="0.25">
      <c r="B42" s="2"/>
    </row>
    <row r="43" spans="2:12" hidden="1" x14ac:dyDescent="0.25">
      <c r="B43" s="2"/>
    </row>
    <row r="45" spans="2:12" ht="142.5" customHeight="1" x14ac:dyDescent="0.25"/>
  </sheetData>
  <conditionalFormatting sqref="J9:K28 N9:N28">
    <cfRule type="cellIs" dxfId="4" priority="3" operator="equal">
      <formula>"y"</formula>
    </cfRule>
    <cfRule type="cellIs" dxfId="3" priority="6" operator="equal">
      <formula>"n"</formula>
    </cfRule>
  </conditionalFormatting>
  <conditionalFormatting sqref="N9:N28">
    <cfRule type="cellIs" dxfId="2" priority="5" operator="equal">
      <formula>"!"</formula>
    </cfRule>
  </conditionalFormatting>
  <conditionalFormatting sqref="W9:W22">
    <cfRule type="colorScale" priority="4">
      <colorScale>
        <cfvo type="num" val="0"/>
        <cfvo type="num" val="5"/>
        <cfvo type="max"/>
        <color theme="0"/>
        <color theme="0"/>
        <color theme="5" tint="0.59999389629810485"/>
      </colorScale>
    </cfRule>
  </conditionalFormatting>
  <conditionalFormatting sqref="J9">
    <cfRule type="expression" dxfId="1" priority="7" stopIfTrue="1">
      <formula>"$B$6=""No Master"""</formula>
    </cfRule>
  </conditionalFormatting>
  <conditionalFormatting sqref="F31">
    <cfRule type="expression" dxfId="0" priority="2">
      <formula>"$B$6=""No Master"""</formula>
    </cfRule>
  </conditionalFormatting>
  <conditionalFormatting sqref="Y19:Y22">
    <cfRule type="colorScale" priority="1">
      <colorScale>
        <cfvo type="num" val="0"/>
        <cfvo type="num" val="5"/>
        <cfvo type="max"/>
        <color theme="0"/>
        <color theme="0"/>
        <color theme="5" tint="0.59999389629810485"/>
      </colorScale>
    </cfRule>
  </conditionalFormatting>
  <dataValidations disablePrompts="1" count="7">
    <dataValidation type="list" allowBlank="1" showInputMessage="1" showErrorMessage="1" sqref="Q9:T22 F25" xr:uid="{A5E14C7A-0121-4558-AC95-2B978A9780C3}">
      <formula1>OFFSET($F$9,0,0,COUNTA($F$9:$F$18))</formula1>
    </dataValidation>
    <dataValidation type="list" allowBlank="1" showInputMessage="1" showErrorMessage="1" sqref="L9:L28" xr:uid="{BA8F05B7-4E86-4617-ABCC-49713E774F06}">
      <formula1>$L$33:$L$37</formula1>
    </dataValidation>
    <dataValidation type="list" allowBlank="1" showInputMessage="1" showErrorMessage="1" sqref="M9:M28" xr:uid="{B5658B0B-E03D-4002-AE72-C543A3C61083}">
      <formula1>$D$10:$D$22</formula1>
    </dataValidation>
    <dataValidation type="list" errorStyle="warning" allowBlank="1" showInputMessage="1" showErrorMessage="1" errorTitle="tOO mANY gROUPS" error="iF YOU NEED MORE THAN 20 LIGHTING CIRCUITS YOU'VE DONE SOMETHING WRONG" sqref="D23:D27" xr:uid="{0CCA7648-DB5A-4142-ACCF-F3BCFC9B8E9B}">
      <formula1>$B$43</formula1>
    </dataValidation>
    <dataValidation type="list" allowBlank="1" showInputMessage="1" showErrorMessage="1" sqref="D9" xr:uid="{9C833656-0940-44D3-B2C1-37EB41DFDD3F}">
      <formula1>$B$40</formula1>
    </dataValidation>
    <dataValidation type="list" allowBlank="1" showInputMessage="1" showErrorMessage="1" sqref="J9:K28" xr:uid="{F87344F8-3FB7-49C8-BB41-B5F9B903224A}">
      <formula1>"Y,N"</formula1>
    </dataValidation>
    <dataValidation type="list" allowBlank="1" showInputMessage="1" showErrorMessage="1" sqref="B9" xr:uid="{BA3379F0-7049-4037-8957-32A49D222486}">
      <formula1>$B$33:$B$38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Introduction</vt:lpstr>
      <vt:lpstr>Example</vt:lpstr>
      <vt:lpstr>Lighting Control Schedule</vt:lpstr>
      <vt:lpstr>'Lighting Control Schedule'!switches</vt:lpstr>
      <vt:lpstr>switches</vt:lpstr>
      <vt:lpstr>'Lighting Control Schedule'!Switchlocs</vt:lpstr>
      <vt:lpstr>Switchlocs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7024</dc:creator>
  <cp:lastModifiedBy>Alistair 7024</cp:lastModifiedBy>
  <dcterms:created xsi:type="dcterms:W3CDTF">2020-04-23T15:48:30Z</dcterms:created>
  <dcterms:modified xsi:type="dcterms:W3CDTF">2020-06-05T14:07:25Z</dcterms:modified>
</cp:coreProperties>
</file>